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2. Декабрь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F11" i="9" l="1"/>
  <c r="F8" i="13" l="1"/>
  <c r="F7" i="13"/>
  <c r="E5" i="9" l="1"/>
  <c r="F8" i="9" l="1"/>
  <c r="F10" i="9" l="1"/>
  <c r="F9" i="9"/>
  <c r="G6" i="13" l="1"/>
  <c r="F6" i="13"/>
  <c r="E6" i="13"/>
  <c r="E9" i="13" l="1"/>
  <c r="F9" i="13"/>
  <c r="F3" i="15" l="1"/>
  <c r="D5" i="15" l="1"/>
  <c r="F5" i="15" s="1"/>
  <c r="F13" i="9" l="1"/>
</calcChain>
</file>

<file path=xl/sharedStrings.xml><?xml version="1.0" encoding="utf-8"?>
<sst xmlns="http://schemas.openxmlformats.org/spreadsheetml/2006/main" count="70" uniqueCount="63">
  <si>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</si>
  <si>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</si>
  <si>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</si>
  <si>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</si>
  <si>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</si>
  <si>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</si>
  <si>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</si>
  <si>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</si>
  <si>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</si>
  <si>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</si>
  <si>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</si>
  <si>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</si>
  <si>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</si>
  <si>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</si>
  <si>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</si>
  <si>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</si>
  <si>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</si>
  <si>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</si>
  <si>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</si>
  <si>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</si>
  <si>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</si>
  <si>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</si>
  <si>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</si>
  <si>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</si>
  <si>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</si>
  <si>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</si>
  <si>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</si>
  <si>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</si>
  <si>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</si>
  <si>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</si>
  <si>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</si>
  <si>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</si>
  <si>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</si>
  <si>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</si>
  <si>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</si>
  <si>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</si>
  <si>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</si>
  <si>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</si>
  <si>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</si>
  <si>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</si>
  <si>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</si>
  <si>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</si>
  <si>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</si>
  <si>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</si>
  <si>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</si>
  <si>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</si>
  <si>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</si>
  <si>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</si>
  <si>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</si>
  <si>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</si>
  <si>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</si>
  <si>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</si>
  <si>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</si>
  <si>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</si>
  <si>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</si>
  <si>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</si>
  <si>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</si>
  <si>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</si>
  <si>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</si>
  <si>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r>
      <t xml:space="preserve">Отчет по вывозу мусора ноябрь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</si>
  <si>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 xml:space="preserve">показаний общего прибора учета тепловой энергии отопления за декабрь </t>
    </r>
    <r>
      <rPr>
        <b/>
        <sz val="14"/>
        <color rgb="FFFF0000"/>
        <rFont val="Times New Roman"/>
        <family val="1"/>
        <charset val="204"/>
      </rPr>
      <t>2021</t>
    </r>
    <r>
      <rPr>
        <b/>
        <sz val="14"/>
        <color theme="1"/>
        <rFont val="Times New Roman"/>
        <family val="1"/>
        <charset val="204"/>
      </rPr>
      <t xml:space="preserve"> г.</t>
    </r>
  </si>
  <si>
    <t>3,849 наполнение системы в октябре</t>
  </si>
  <si>
    <r>
      <t>СПРАВОЧНАЯ ИНФОРМАЦИЯ потребление коммунальных услуг в доме ул.Кудрявцева, д.2А                                         декабрь 2021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</si>
</sst>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5" fillId="0" borderId="0" xfId="0" applyFont="1" applyAlignment="1">
      <alignment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8" fillId="0" borderId="5" xfId="0" applyFont="1" applyBorder="1" applyAlignment="1">
      <alignment vertical="center" wrapText="1"/>
    </xf>
    <xf numFmtId="0" fontId="4" fillId="0" borderId="5" xfId="0" applyFont="1" applyBorder="1"/>
    <xf numFmtId="0" fontId="20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2" fontId="0" fillId="0" borderId="5" xfId="2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9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1" fillId="3" borderId="1" xfId="0" applyNumberFormat="1" applyFont="1" applyFill="1" applyBorder="1" applyAlignment="1">
      <alignment horizontal="center" vertical="center"/>
    </xf>
    <xf numFmtId="43" fontId="25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5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5" fontId="9" fillId="2" borderId="5" xfId="3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7" fontId="23" fillId="3" borderId="8" xfId="0" applyNumberFormat="1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3" t="s">
        <v>62</v>
      </c>
      <c r="B1" s="73"/>
      <c r="C1" s="73"/>
      <c r="D1" s="73"/>
      <c r="E1" s="73"/>
      <c r="F1" s="73"/>
      <c r="G1" s="73"/>
    </row>
    <row r="2" spans="1:10" ht="35.25" customHeight="1" x14ac:dyDescent="0.2">
      <c r="A2" s="74" t="s">
        <v>8</v>
      </c>
      <c r="B2" s="75" t="s">
        <v>9</v>
      </c>
      <c r="C2" s="74" t="s">
        <v>28</v>
      </c>
      <c r="D2" s="74" t="s">
        <v>10</v>
      </c>
      <c r="E2" s="74" t="s">
        <v>11</v>
      </c>
      <c r="F2" s="74"/>
      <c r="G2" s="74"/>
    </row>
    <row r="3" spans="1:10" ht="24" customHeight="1" x14ac:dyDescent="0.2">
      <c r="A3" s="74"/>
      <c r="B3" s="76"/>
      <c r="C3" s="74"/>
      <c r="D3" s="74"/>
      <c r="E3" s="74" t="s">
        <v>12</v>
      </c>
      <c r="F3" s="74"/>
      <c r="G3" s="78" t="s">
        <v>31</v>
      </c>
    </row>
    <row r="4" spans="1:10" ht="32.25" customHeight="1" x14ac:dyDescent="0.2">
      <c r="A4" s="74"/>
      <c r="B4" s="77"/>
      <c r="C4" s="74"/>
      <c r="D4" s="74"/>
      <c r="E4" s="40" t="s">
        <v>13</v>
      </c>
      <c r="F4" s="41" t="s">
        <v>14</v>
      </c>
      <c r="G4" s="78"/>
    </row>
    <row r="5" spans="1:10" ht="21.75" customHeight="1" x14ac:dyDescent="0.2">
      <c r="A5" s="13"/>
      <c r="B5" s="21" t="s">
        <v>15</v>
      </c>
      <c r="C5" s="14" t="s">
        <v>16</v>
      </c>
      <c r="D5" s="54">
        <v>179.35</v>
      </c>
      <c r="E5" s="55">
        <v>174</v>
      </c>
      <c r="F5" s="56"/>
      <c r="G5" s="56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7"/>
      <c r="E6" s="58">
        <f>E7*0.051</f>
        <v>19.38</v>
      </c>
      <c r="F6" s="58">
        <f>F7*0.051</f>
        <v>8.7306899999999992</v>
      </c>
      <c r="G6" s="58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7"/>
      <c r="E7" s="55">
        <v>380</v>
      </c>
      <c r="F7" s="55">
        <f>53*3.23</f>
        <v>171.19</v>
      </c>
      <c r="G7" s="59">
        <v>9</v>
      </c>
      <c r="H7" s="42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2">
        <v>48722</v>
      </c>
      <c r="E8" s="55">
        <v>580</v>
      </c>
      <c r="F8" s="55">
        <f>53*4.33</f>
        <v>229.49</v>
      </c>
      <c r="G8" s="60">
        <v>9</v>
      </c>
      <c r="H8" s="42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7"/>
      <c r="E9" s="55">
        <f>E8+E7</f>
        <v>960</v>
      </c>
      <c r="F9" s="55">
        <f>SUM(F7:F8)</f>
        <v>400.68</v>
      </c>
      <c r="G9" s="60">
        <v>18</v>
      </c>
      <c r="H9" s="42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61"/>
      <c r="E10" s="56"/>
      <c r="F10" s="56"/>
      <c r="G10" s="60">
        <v>4717</v>
      </c>
      <c r="H10" s="15"/>
    </row>
    <row r="11" spans="1:10" ht="45.75" customHeight="1" x14ac:dyDescent="0.2">
      <c r="D11" s="15"/>
      <c r="E11" s="15"/>
      <c r="F11" s="51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5" sqref="F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0" t="s">
        <v>2</v>
      </c>
      <c r="B1" s="80"/>
      <c r="C1" s="80"/>
      <c r="D1" s="80"/>
      <c r="E1" s="80"/>
      <c r="F1" s="80"/>
      <c r="G1" s="80"/>
    </row>
    <row r="2" spans="1:13" ht="26.25" customHeight="1" x14ac:dyDescent="0.2">
      <c r="A2" s="79" t="s">
        <v>60</v>
      </c>
      <c r="B2" s="79"/>
      <c r="C2" s="79"/>
      <c r="D2" s="79"/>
      <c r="E2" s="79"/>
      <c r="F2" s="79"/>
      <c r="G2" s="79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3" t="s">
        <v>27</v>
      </c>
      <c r="G4" s="83"/>
      <c r="H4" s="83"/>
    </row>
    <row r="5" spans="1:13" ht="69.75" customHeight="1" x14ac:dyDescent="0.2">
      <c r="A5" s="43">
        <v>25488</v>
      </c>
      <c r="B5" s="7" t="s">
        <v>36</v>
      </c>
      <c r="C5" s="44">
        <v>0</v>
      </c>
      <c r="D5" s="44">
        <v>179.35</v>
      </c>
      <c r="E5" s="37">
        <f>D5-C5</f>
        <v>179.35</v>
      </c>
      <c r="F5" s="46">
        <v>202.56</v>
      </c>
      <c r="G5" s="72" t="s">
        <v>61</v>
      </c>
      <c r="H5" s="31"/>
    </row>
    <row r="6" spans="1:13" ht="26.25" customHeight="1" thickBot="1" x14ac:dyDescent="0.3">
      <c r="A6" s="8"/>
      <c r="B6" s="9"/>
      <c r="C6" s="67"/>
      <c r="D6" s="67"/>
      <c r="E6" s="10"/>
    </row>
    <row r="7" spans="1:13" ht="32.25" customHeight="1" thickBot="1" x14ac:dyDescent="0.25">
      <c r="A7" s="68" t="s">
        <v>5</v>
      </c>
      <c r="B7" s="69"/>
      <c r="C7" s="69"/>
      <c r="D7" s="69"/>
      <c r="E7" s="69"/>
      <c r="F7" s="70">
        <v>10560.1</v>
      </c>
      <c r="G7" s="17"/>
      <c r="H7" s="47"/>
    </row>
    <row r="8" spans="1:13" ht="32.25" customHeight="1" thickBot="1" x14ac:dyDescent="0.25">
      <c r="A8" s="87" t="s">
        <v>56</v>
      </c>
      <c r="B8" s="88"/>
      <c r="C8" s="88"/>
      <c r="D8" s="88"/>
      <c r="E8" s="88"/>
      <c r="F8" s="71">
        <f>G8*0.051*3.23</f>
        <v>8.7306899999999992</v>
      </c>
      <c r="G8" s="64">
        <v>53</v>
      </c>
      <c r="H8" s="63" t="s">
        <v>54</v>
      </c>
    </row>
    <row r="9" spans="1:13" ht="32.25" customHeight="1" thickBot="1" x14ac:dyDescent="0.25">
      <c r="A9" s="87" t="s">
        <v>57</v>
      </c>
      <c r="B9" s="88"/>
      <c r="C9" s="88"/>
      <c r="D9" s="88"/>
      <c r="E9" s="88"/>
      <c r="F9" s="71">
        <f>G9*F16</f>
        <v>19.38</v>
      </c>
      <c r="G9" s="64">
        <v>380</v>
      </c>
      <c r="H9" s="63" t="s">
        <v>55</v>
      </c>
    </row>
    <row r="10" spans="1:13" ht="32.25" customHeight="1" thickBot="1" x14ac:dyDescent="0.25">
      <c r="A10" s="87" t="s">
        <v>58</v>
      </c>
      <c r="B10" s="88"/>
      <c r="C10" s="88"/>
      <c r="D10" s="88"/>
      <c r="E10" s="88"/>
      <c r="F10" s="70">
        <f>G10*F16</f>
        <v>0.45899999999999996</v>
      </c>
      <c r="G10" s="64">
        <v>9</v>
      </c>
      <c r="H10" s="63" t="s">
        <v>55</v>
      </c>
    </row>
    <row r="11" spans="1:13" ht="32.25" customHeight="1" thickBot="1" x14ac:dyDescent="0.25">
      <c r="A11" s="89" t="s">
        <v>53</v>
      </c>
      <c r="B11" s="90"/>
      <c r="C11" s="90"/>
      <c r="D11" s="90"/>
      <c r="E11" s="90"/>
      <c r="F11" s="65">
        <f>F5-F8-F9-F10</f>
        <v>173.99030999999999</v>
      </c>
      <c r="G11" s="17"/>
      <c r="H11" s="47"/>
    </row>
    <row r="12" spans="1:13" ht="39.75" customHeight="1" thickBot="1" x14ac:dyDescent="0.4">
      <c r="F12" s="62" t="s">
        <v>30</v>
      </c>
      <c r="G12" s="18" t="s">
        <v>29</v>
      </c>
      <c r="H12" s="47"/>
      <c r="I12" s="11"/>
      <c r="J12" s="30"/>
      <c r="K12" s="11"/>
      <c r="L12" s="11"/>
    </row>
    <row r="13" spans="1:13" ht="38.25" customHeight="1" thickBot="1" x14ac:dyDescent="0.35">
      <c r="A13" s="81" t="s">
        <v>25</v>
      </c>
      <c r="B13" s="81"/>
      <c r="C13" s="81"/>
      <c r="D13" s="81"/>
      <c r="E13" s="82"/>
      <c r="F13" s="45">
        <f>(F11*F17+F18*G13)/F7</f>
        <v>42.602383858192624</v>
      </c>
      <c r="G13" s="48">
        <v>4433</v>
      </c>
      <c r="H13" s="66"/>
      <c r="I13" s="27"/>
      <c r="J13" s="38"/>
      <c r="K13" s="39"/>
      <c r="L13" s="11"/>
      <c r="M13" s="11"/>
    </row>
    <row r="14" spans="1:13" x14ac:dyDescent="0.2">
      <c r="G14" s="11"/>
      <c r="H14" s="47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4" t="s">
        <v>35</v>
      </c>
      <c r="B17" s="85"/>
      <c r="C17" s="86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52</v>
      </c>
      <c r="B18" s="53"/>
      <c r="C18" s="53"/>
      <c r="D18" s="53"/>
      <c r="E18" s="53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1" t="s">
        <v>59</v>
      </c>
      <c r="B1" s="92"/>
      <c r="C1" s="92"/>
      <c r="D1" s="92"/>
      <c r="E1" s="92"/>
      <c r="F1" s="93"/>
    </row>
    <row r="2" spans="1:6" ht="25.5" customHeight="1" x14ac:dyDescent="0.2">
      <c r="A2" s="97" t="s">
        <v>37</v>
      </c>
      <c r="B2" s="97"/>
      <c r="C2" s="97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8" t="s">
        <v>41</v>
      </c>
      <c r="B3" s="98"/>
      <c r="C3" s="98"/>
      <c r="D3" s="33">
        <v>66.92</v>
      </c>
      <c r="E3" s="34">
        <v>891.53</v>
      </c>
      <c r="F3" s="34">
        <f>E3*D3</f>
        <v>59661.187599999997</v>
      </c>
    </row>
    <row r="4" spans="1:6" x14ac:dyDescent="0.2">
      <c r="A4" s="94"/>
      <c r="B4" s="95"/>
      <c r="C4" s="95"/>
      <c r="D4" s="95"/>
      <c r="E4" s="95"/>
      <c r="F4" s="96"/>
    </row>
    <row r="5" spans="1:6" ht="33.75" customHeight="1" x14ac:dyDescent="0.2">
      <c r="A5" s="98" t="s">
        <v>42</v>
      </c>
      <c r="B5" s="98"/>
      <c r="C5" s="98"/>
      <c r="D5" s="34">
        <f>10560.1-B10</f>
        <v>10475.9</v>
      </c>
      <c r="E5" s="35"/>
      <c r="F5" s="36">
        <f>(F3-F4)/D5</f>
        <v>5.6950894529348313</v>
      </c>
    </row>
    <row r="7" spans="1:6" ht="15.75" x14ac:dyDescent="0.25">
      <c r="A7" s="49" t="s">
        <v>45</v>
      </c>
    </row>
    <row r="8" spans="1:6" ht="15.75" x14ac:dyDescent="0.25">
      <c r="A8" s="49"/>
    </row>
    <row r="9" spans="1:6" ht="15.75" x14ac:dyDescent="0.25">
      <c r="A9" s="50" t="s">
        <v>47</v>
      </c>
      <c r="B9" s="22" t="s">
        <v>48</v>
      </c>
      <c r="C9" s="22" t="s">
        <v>49</v>
      </c>
      <c r="D9" s="22" t="s">
        <v>50</v>
      </c>
      <c r="E9" s="22" t="s">
        <v>51</v>
      </c>
    </row>
    <row r="10" spans="1:6" x14ac:dyDescent="0.2">
      <c r="A10" s="20" t="s">
        <v>43</v>
      </c>
      <c r="B10" s="20">
        <v>84.2</v>
      </c>
      <c r="C10" s="20" t="s">
        <v>44</v>
      </c>
      <c r="D10" s="19" t="s">
        <v>46</v>
      </c>
      <c r="E10" s="20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2021-12-28T15:27:16Z</cp:lastPrinted>
  <dcterms:created xsi:type="dcterms:W3CDTF">1996-10-08T23:32:33Z</dcterms:created>
  <dcterms:modified xsi:type="dcterms:W3CDTF">2022-01-12T12:21:53Z</dcterms:modified>
</cp:coreProperties>
</file>